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C:\Users\Usuario\Desktop\MINTIC\"/>
    </mc:Choice>
  </mc:AlternateContent>
  <xr:revisionPtr revIDLastSave="0" documentId="11_28E4F218C26EDA9578CB8176B2BAE2215235EE2E" xr6:coauthVersionLast="47" xr6:coauthVersionMax="47" xr10:uidLastSave="{00000000-0000-0000-0000-000000000000}"/>
  <bookViews>
    <workbookView xWindow="0" yWindow="0" windowWidth="20490" windowHeight="6705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D43" i="1"/>
  <c r="D41" i="1"/>
  <c r="L37" i="1"/>
  <c r="K37" i="1"/>
  <c r="J37" i="1"/>
  <c r="I37" i="1"/>
  <c r="H37" i="1"/>
  <c r="J30" i="1"/>
  <c r="J29" i="1"/>
  <c r="G37" i="1"/>
  <c r="F37" i="1"/>
  <c r="G35" i="1"/>
  <c r="G32" i="1"/>
  <c r="G31" i="1"/>
  <c r="G29" i="1"/>
  <c r="G30" i="1"/>
</calcChain>
</file>

<file path=xl/sharedStrings.xml><?xml version="1.0" encoding="utf-8"?>
<sst xmlns="http://schemas.openxmlformats.org/spreadsheetml/2006/main" count="142" uniqueCount="112">
  <si>
    <t>FORMULARIO UNICO DE INFORMACION PARA PRESTADORES DE SERVICIOS DE INTERNET - ISP</t>
  </si>
  <si>
    <t>1. DATOS GENERALES</t>
  </si>
  <si>
    <t>AÑO</t>
  </si>
  <si>
    <t>PERIODO</t>
  </si>
  <si>
    <t>De</t>
  </si>
  <si>
    <t>enero</t>
  </si>
  <si>
    <t>Hasta</t>
  </si>
  <si>
    <t>marzo</t>
  </si>
  <si>
    <t>REGISTRO TIC</t>
  </si>
  <si>
    <t>R-45258</t>
  </si>
  <si>
    <t>FECHA</t>
  </si>
  <si>
    <t>RAZON SOCIAL</t>
  </si>
  <si>
    <t>ASOCIACION NACIONAL DE PROVEEDORES DE SERVICIOS DE INTERNET</t>
  </si>
  <si>
    <t>NOMBRE COMERCIAL</t>
  </si>
  <si>
    <t>NAISP</t>
  </si>
  <si>
    <t>NIT</t>
  </si>
  <si>
    <t>DV</t>
  </si>
  <si>
    <t xml:space="preserve">DIRECCION </t>
  </si>
  <si>
    <t>DIAG 182 20 91 L- 227 B C.C. PANAMA</t>
  </si>
  <si>
    <t>EMAIL</t>
  </si>
  <si>
    <t>contacto.naisp@gmail.com</t>
  </si>
  <si>
    <t>DEPARTAMENTO (D)</t>
  </si>
  <si>
    <t>Antioquia</t>
  </si>
  <si>
    <t>CODIGO DIVIPOLA</t>
  </si>
  <si>
    <t>05</t>
  </si>
  <si>
    <t>CIUDAD (CP)</t>
  </si>
  <si>
    <t>MUNICIPIO</t>
  </si>
  <si>
    <t>CENTRO POBLADO (C.P)</t>
  </si>
  <si>
    <t>AREA NO MUNICIPALIZADA (A.N.M.)</t>
  </si>
  <si>
    <t>Santafe de Antioquia</t>
  </si>
  <si>
    <t>05042</t>
  </si>
  <si>
    <t>05042009</t>
  </si>
  <si>
    <t>El Pescado</t>
  </si>
  <si>
    <t>05042006</t>
  </si>
  <si>
    <t>Paso Real</t>
  </si>
  <si>
    <t>2. INGRESOS POR SERVICIOS</t>
  </si>
  <si>
    <t>SEGMENTO PLANES</t>
  </si>
  <si>
    <t>CODIGO DIVIPOLA MUNICIPIO</t>
  </si>
  <si>
    <t>CODIGO DIVIPOLA CENTRO POBLADO</t>
  </si>
  <si>
    <t>AREA NO MUNICIPÁLIZADA</t>
  </si>
  <si>
    <t>NUMERO DE ACCESOS FIJOS A INTERNET</t>
  </si>
  <si>
    <t>INGRESOS BRUTOS POR ACCESSOS A INTERNET</t>
  </si>
  <si>
    <t>CAPACIDAD OFRECIDA EN MB</t>
  </si>
  <si>
    <t>TIPO DE TECNOLOGIA USADA PARA EL ACCESO FIJO A INTERNET</t>
  </si>
  <si>
    <t>WIFI</t>
  </si>
  <si>
    <t>FIBRA</t>
  </si>
  <si>
    <t>HFC</t>
  </si>
  <si>
    <t>OTRA</t>
  </si>
  <si>
    <t>Residencial estrato 1</t>
  </si>
  <si>
    <t>Residencial estrato 2</t>
  </si>
  <si>
    <t>Residencial estrato 4</t>
  </si>
  <si>
    <t>Corporativo</t>
  </si>
  <si>
    <t>Sin Estratificar</t>
  </si>
  <si>
    <t>TOTALES</t>
  </si>
  <si>
    <t>3. LIQUIDACION CONTRAPRESTACION</t>
  </si>
  <si>
    <t>Total Ingresos del Trimestre</t>
  </si>
  <si>
    <t>Total descuento por Terminales</t>
  </si>
  <si>
    <t>Valor Base de Contraprestacion</t>
  </si>
  <si>
    <t>Valor a Pagar.</t>
  </si>
  <si>
    <t>4. INFORMACION SOBRE LA CALIDAD DEL SERVICIO.</t>
  </si>
  <si>
    <t>Tipologia de la PQR</t>
  </si>
  <si>
    <t>Medio de Atencion</t>
  </si>
  <si>
    <t>Total Quejas</t>
  </si>
  <si>
    <t>Total Peticiones</t>
  </si>
  <si>
    <t>Resueltas</t>
  </si>
  <si>
    <t>Pendientes</t>
  </si>
  <si>
    <t>En Proceso ante SIC</t>
  </si>
  <si>
    <t>Oficina</t>
  </si>
  <si>
    <t>Linea directa</t>
  </si>
  <si>
    <t>Redes S.</t>
  </si>
  <si>
    <t>Pagina web</t>
  </si>
  <si>
    <t>Modificacion condiciones</t>
  </si>
  <si>
    <t>Publicidad engañosa</t>
  </si>
  <si>
    <t>Calidad del servicio</t>
  </si>
  <si>
    <t>Facturacion</t>
  </si>
  <si>
    <t>Falta de informacion</t>
  </si>
  <si>
    <t>Otros</t>
  </si>
  <si>
    <t>5. INFORMACION SOBRE COMPARTICION DE INRAESTRUCTURA.</t>
  </si>
  <si>
    <t>DATOS DEL PROVEEDOR.</t>
  </si>
  <si>
    <t>Numero de Contrato</t>
  </si>
  <si>
    <t>102-5</t>
  </si>
  <si>
    <t>Sector</t>
  </si>
  <si>
    <t>Telecomunicaciones</t>
  </si>
  <si>
    <t>Energia</t>
  </si>
  <si>
    <t>X</t>
  </si>
  <si>
    <t>VIGENCIA</t>
  </si>
  <si>
    <t>Desde</t>
  </si>
  <si>
    <t>Valor</t>
  </si>
  <si>
    <t xml:space="preserve">EMPRESA DE ENERGIA DE BOYACA S.S.  E.S.P </t>
  </si>
  <si>
    <t>EBSA</t>
  </si>
  <si>
    <t>999,999,125</t>
  </si>
  <si>
    <t>Edificio comendador Parque Principal Tunja Boyaca</t>
  </si>
  <si>
    <t>Tipo de Infraestructura</t>
  </si>
  <si>
    <t>Cantidad</t>
  </si>
  <si>
    <t>TIPO DE ELEMENTO INSTALADO</t>
  </si>
  <si>
    <t>Cables</t>
  </si>
  <si>
    <t>Fuentes de Poder</t>
  </si>
  <si>
    <t>Amplificadores</t>
  </si>
  <si>
    <t>Antenas</t>
  </si>
  <si>
    <t>Estaciones Base</t>
  </si>
  <si>
    <t>Poste 8 Mt</t>
  </si>
  <si>
    <t>Poste 10 Mt</t>
  </si>
  <si>
    <t>x</t>
  </si>
  <si>
    <t>Poste 12 Mt</t>
  </si>
  <si>
    <t>Poste 14 Mt</t>
  </si>
  <si>
    <t>Torres</t>
  </si>
  <si>
    <t>Ductos</t>
  </si>
  <si>
    <t>Zona Franca</t>
  </si>
  <si>
    <t>Zona Privada</t>
  </si>
  <si>
    <t>Breve descripcion del acuerdo y clausulas especiales.</t>
  </si>
  <si>
    <t>Firmas</t>
  </si>
  <si>
    <t>Fecha de presentacion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</si>
</sst>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&quot;$&quot;\ * #,##0_-;\-&quot;$&quot;\ * #,##0_-;_-&quot;$&quot;\ * &quot;-&quot;_-;_-@_-"/>
    <numFmt numFmtId="165" formatCode="#,##0_ ;\-#,##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0" fillId="0" borderId="1" xfId="0" applyNumberFormat="1" applyBorder="1"/>
    <xf numFmtId="0" fontId="3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2" applyFont="1" applyBorder="1" applyAlignment="1">
      <alignment horizontal="center"/>
    </xf>
    <xf numFmtId="164" fontId="3" fillId="0" borderId="1" xfId="2" applyFont="1" applyBorder="1"/>
    <xf numFmtId="41" fontId="3" fillId="0" borderId="1" xfId="1" applyFont="1" applyBorder="1" applyAlignment="1">
      <alignment horizontal="center"/>
    </xf>
    <xf numFmtId="49" fontId="3" fillId="0" borderId="1" xfId="0" applyNumberFormat="1" applyFont="1" applyBorder="1"/>
    <xf numFmtId="41" fontId="3" fillId="0" borderId="1" xfId="1" applyFont="1" applyBorder="1"/>
    <xf numFmtId="3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65" fontId="3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1" fontId="2" fillId="2" borderId="10" xfId="1" applyFont="1" applyFill="1" applyBorder="1"/>
    <xf numFmtId="164" fontId="2" fillId="2" borderId="10" xfId="2" applyFont="1" applyFill="1" applyBorder="1"/>
    <xf numFmtId="3" fontId="2" fillId="2" borderId="10" xfId="1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8" xfId="0" applyFont="1" applyBorder="1"/>
    <xf numFmtId="0" fontId="12" fillId="0" borderId="9" xfId="0" applyFont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/>
    <xf numFmtId="0" fontId="14" fillId="0" borderId="0" xfId="0" applyFont="1"/>
    <xf numFmtId="14" fontId="3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41" fontId="3" fillId="0" borderId="2" xfId="1" applyFont="1" applyBorder="1" applyAlignment="1">
      <alignment horizontal="center"/>
    </xf>
    <xf numFmtId="41" fontId="3" fillId="0" borderId="7" xfId="1" applyFont="1" applyBorder="1" applyAlignment="1">
      <alignment horizontal="center"/>
    </xf>
    <xf numFmtId="0" fontId="11" fillId="0" borderId="2" xfId="3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4" fontId="0" fillId="0" borderId="1" xfId="2" applyFont="1" applyBorder="1" applyAlignment="1">
      <alignment horizontal="center"/>
    </xf>
    <xf numFmtId="164" fontId="0" fillId="0" borderId="12" xfId="2" applyFont="1" applyBorder="1" applyAlignment="1">
      <alignment horizontal="center"/>
    </xf>
    <xf numFmtId="164" fontId="1" fillId="0" borderId="0" xfId="2" applyFont="1" applyAlignment="1">
      <alignment horizontal="center"/>
    </xf>
    <xf numFmtId="164" fontId="0" fillId="0" borderId="2" xfId="2" applyFont="1" applyBorder="1" applyAlignment="1">
      <alignment horizontal="center"/>
    </xf>
    <xf numFmtId="164" fontId="0" fillId="0" borderId="6" xfId="2" applyFont="1" applyBorder="1" applyAlignment="1">
      <alignment horizontal="center"/>
    </xf>
    <xf numFmtId="164" fontId="0" fillId="0" borderId="7" xfId="2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/>
    </xf>
    <xf numFmtId="164" fontId="4" fillId="0" borderId="2" xfId="2" applyFont="1" applyBorder="1" applyAlignment="1">
      <alignment horizontal="center"/>
    </xf>
    <xf numFmtId="164" fontId="4" fillId="0" borderId="7" xfId="2" applyFont="1" applyBorder="1" applyAlignment="1">
      <alignment horizontal="center"/>
    </xf>
  </cellXfs>
  <cellStyles count="4">
    <cellStyle name="Hipervínculo" xfId="3" builtinId="8"/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2</xdr:row>
      <xdr:rowOff>114300</xdr:rowOff>
    </xdr:to>
    <xdr:sp macro="" textlink="">
      <xdr:nvSpPr>
        <xdr:cNvPr id="1025" name="AutoShape 1" descr="Imagen logo mintic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219075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133350</xdr:colOff>
      <xdr:row>0</xdr:row>
      <xdr:rowOff>180975</xdr:rowOff>
    </xdr:from>
    <xdr:to>
      <xdr:col>3</xdr:col>
      <xdr:colOff>361950</xdr:colOff>
      <xdr:row>3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80975"/>
          <a:ext cx="22860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o.naisp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L83"/>
  <sheetViews>
    <sheetView showGridLines="0" tabSelected="1" workbookViewId="0">
      <selection activeCell="B5" sqref="B5:L5"/>
    </sheetView>
  </sheetViews>
  <sheetFormatPr defaultColWidth="11.42578125" defaultRowHeight="15"/>
  <cols>
    <col min="1" max="1" width="3.28515625" customWidth="1"/>
    <col min="2" max="2" width="19.42578125" customWidth="1"/>
    <col min="4" max="4" width="12.42578125" customWidth="1"/>
    <col min="6" max="6" width="9.140625" customWidth="1"/>
    <col min="7" max="7" width="13.85546875" customWidth="1"/>
    <col min="8" max="9" width="12" customWidth="1"/>
    <col min="10" max="10" width="13.5703125" customWidth="1"/>
    <col min="11" max="11" width="8.85546875" customWidth="1"/>
    <col min="12" max="12" width="11.7109375" customWidth="1"/>
    <col min="13" max="13" width="2.5703125" customWidth="1"/>
  </cols>
  <sheetData>
    <row r="5" spans="2:12" ht="21"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2:12" ht="21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>
      <c r="B7" s="27" t="s">
        <v>1</v>
      </c>
    </row>
    <row r="9" spans="2:12">
      <c r="B9" s="39" t="s">
        <v>2</v>
      </c>
      <c r="C9" s="40">
        <v>2024</v>
      </c>
    </row>
    <row r="10" spans="2:12">
      <c r="B10" s="30" t="s">
        <v>3</v>
      </c>
      <c r="C10" s="14" t="s">
        <v>4</v>
      </c>
      <c r="D10" s="4" t="s">
        <v>5</v>
      </c>
      <c r="E10" s="14" t="s">
        <v>6</v>
      </c>
      <c r="F10" s="62" t="s">
        <v>7</v>
      </c>
      <c r="G10" s="63"/>
      <c r="H10" s="13" t="s">
        <v>8</v>
      </c>
      <c r="I10" s="62" t="s">
        <v>9</v>
      </c>
      <c r="J10" s="63"/>
      <c r="K10" s="13" t="s">
        <v>10</v>
      </c>
      <c r="L10" s="18">
        <v>40318</v>
      </c>
    </row>
    <row r="11" spans="2:12">
      <c r="B11" s="30" t="s">
        <v>11</v>
      </c>
      <c r="C11" s="56" t="s">
        <v>12</v>
      </c>
      <c r="D11" s="57"/>
      <c r="E11" s="57"/>
      <c r="F11" s="57"/>
      <c r="G11" s="57"/>
      <c r="H11" s="57"/>
      <c r="I11" s="57"/>
      <c r="J11" s="57"/>
      <c r="K11" s="57"/>
      <c r="L11" s="58"/>
    </row>
    <row r="12" spans="2:12">
      <c r="B12" s="30" t="s">
        <v>13</v>
      </c>
      <c r="C12" s="56" t="s">
        <v>14</v>
      </c>
      <c r="D12" s="57"/>
      <c r="E12" s="57"/>
      <c r="F12" s="57"/>
      <c r="G12" s="58"/>
      <c r="H12" s="14" t="s">
        <v>15</v>
      </c>
      <c r="I12" s="71">
        <v>900783332</v>
      </c>
      <c r="J12" s="72"/>
      <c r="K12" s="14" t="s">
        <v>16</v>
      </c>
      <c r="L12" s="1">
        <v>4</v>
      </c>
    </row>
    <row r="13" spans="2:12">
      <c r="B13" s="30" t="s">
        <v>17</v>
      </c>
      <c r="C13" s="59" t="s">
        <v>18</v>
      </c>
      <c r="D13" s="59"/>
      <c r="E13" s="59"/>
      <c r="F13" s="59"/>
      <c r="G13" s="59"/>
      <c r="H13" s="15" t="s">
        <v>19</v>
      </c>
      <c r="I13" s="73" t="s">
        <v>20</v>
      </c>
      <c r="J13" s="74"/>
      <c r="K13" s="74"/>
      <c r="L13" s="75"/>
    </row>
    <row r="14" spans="2:12">
      <c r="B14" s="8"/>
      <c r="C14" s="9"/>
      <c r="D14" s="9"/>
      <c r="E14" s="9"/>
      <c r="F14" s="9"/>
      <c r="G14" s="9"/>
      <c r="H14" s="10"/>
      <c r="I14" s="10"/>
      <c r="J14" s="9"/>
      <c r="K14" s="9"/>
      <c r="L14" s="9"/>
    </row>
    <row r="15" spans="2:12">
      <c r="B15" s="8"/>
      <c r="C15" s="9"/>
      <c r="D15" s="9"/>
      <c r="E15" s="9"/>
      <c r="F15" s="9"/>
      <c r="G15" s="9"/>
      <c r="H15" s="10"/>
      <c r="I15" s="10"/>
      <c r="J15" s="9"/>
      <c r="K15" s="9"/>
      <c r="L15" s="9"/>
    </row>
    <row r="16" spans="2:12" ht="23.25">
      <c r="B16" s="33" t="s">
        <v>21</v>
      </c>
      <c r="C16" s="65" t="s">
        <v>22</v>
      </c>
      <c r="D16" s="65"/>
      <c r="E16" s="65"/>
      <c r="F16" s="6" t="s">
        <v>23</v>
      </c>
      <c r="G16" s="20" t="s">
        <v>24</v>
      </c>
      <c r="H16" s="33" t="s">
        <v>25</v>
      </c>
      <c r="I16" s="76"/>
      <c r="J16" s="77"/>
      <c r="K16" s="16" t="s">
        <v>23</v>
      </c>
      <c r="L16" s="19"/>
    </row>
    <row r="17" spans="2:12" ht="23.25">
      <c r="B17" s="66" t="s">
        <v>26</v>
      </c>
      <c r="C17" s="67"/>
      <c r="D17" s="68"/>
      <c r="E17" s="16" t="s">
        <v>23</v>
      </c>
      <c r="F17" s="60" t="s">
        <v>27</v>
      </c>
      <c r="G17" s="61"/>
      <c r="H17" s="17" t="s">
        <v>23</v>
      </c>
      <c r="I17" s="66" t="s">
        <v>28</v>
      </c>
      <c r="J17" s="67"/>
      <c r="K17" s="68"/>
      <c r="L17" s="17" t="s">
        <v>23</v>
      </c>
    </row>
    <row r="18" spans="2:12">
      <c r="B18" s="64" t="s">
        <v>29</v>
      </c>
      <c r="C18" s="64"/>
      <c r="D18" s="64"/>
      <c r="E18" s="5" t="s">
        <v>30</v>
      </c>
      <c r="F18" s="64" t="s">
        <v>29</v>
      </c>
      <c r="G18" s="64"/>
      <c r="H18" s="5" t="s">
        <v>31</v>
      </c>
      <c r="I18" s="56"/>
      <c r="J18" s="57"/>
      <c r="K18" s="58"/>
      <c r="L18" s="11"/>
    </row>
    <row r="19" spans="2:12">
      <c r="B19" s="64" t="s">
        <v>29</v>
      </c>
      <c r="C19" s="64"/>
      <c r="D19" s="64"/>
      <c r="E19" s="5" t="s">
        <v>30</v>
      </c>
      <c r="F19" s="64" t="s">
        <v>32</v>
      </c>
      <c r="G19" s="64"/>
      <c r="H19" s="5" t="s">
        <v>33</v>
      </c>
      <c r="I19" s="56"/>
      <c r="J19" s="57"/>
      <c r="K19" s="58"/>
      <c r="L19" s="11"/>
    </row>
    <row r="20" spans="2:12">
      <c r="B20" s="64" t="s">
        <v>29</v>
      </c>
      <c r="C20" s="64"/>
      <c r="D20" s="64"/>
      <c r="E20" s="5" t="s">
        <v>30</v>
      </c>
      <c r="F20" s="64" t="s">
        <v>34</v>
      </c>
      <c r="G20" s="64"/>
      <c r="H20" s="5" t="s">
        <v>31</v>
      </c>
      <c r="I20" s="56"/>
      <c r="J20" s="57"/>
      <c r="K20" s="58"/>
      <c r="L20" s="11"/>
    </row>
    <row r="21" spans="2:12">
      <c r="B21" s="56"/>
      <c r="C21" s="57"/>
      <c r="D21" s="58"/>
      <c r="E21" s="5"/>
      <c r="F21" s="56"/>
      <c r="G21" s="58"/>
      <c r="H21" s="5"/>
      <c r="I21" s="56"/>
      <c r="J21" s="57"/>
      <c r="K21" s="58"/>
      <c r="L21" s="11"/>
    </row>
    <row r="22" spans="2:12">
      <c r="B22" s="56"/>
      <c r="C22" s="57"/>
      <c r="D22" s="58"/>
      <c r="E22" s="1"/>
      <c r="F22" s="56"/>
      <c r="G22" s="58"/>
      <c r="H22" s="1"/>
      <c r="I22" s="56"/>
      <c r="J22" s="57"/>
      <c r="K22" s="58"/>
      <c r="L22" s="1"/>
    </row>
    <row r="23" spans="2:12">
      <c r="B23" s="7"/>
      <c r="C23" s="7"/>
      <c r="D23" s="7"/>
      <c r="F23" s="7"/>
      <c r="G23" s="7"/>
      <c r="J23" s="7"/>
      <c r="K23" s="7"/>
    </row>
    <row r="24" spans="2:12">
      <c r="B24" s="27" t="s">
        <v>35</v>
      </c>
    </row>
    <row r="25" spans="2:12" ht="15.75">
      <c r="B25" s="28"/>
    </row>
    <row r="26" spans="2:12" ht="28.5" customHeight="1">
      <c r="B26" s="78" t="s">
        <v>36</v>
      </c>
      <c r="C26" s="78" t="s">
        <v>37</v>
      </c>
      <c r="D26" s="78" t="s">
        <v>38</v>
      </c>
      <c r="E26" s="78" t="s">
        <v>39</v>
      </c>
      <c r="F26" s="78" t="s">
        <v>40</v>
      </c>
      <c r="G26" s="78" t="s">
        <v>41</v>
      </c>
      <c r="H26" s="78" t="s">
        <v>42</v>
      </c>
      <c r="I26" s="85" t="s">
        <v>43</v>
      </c>
      <c r="J26" s="85"/>
      <c r="K26" s="85"/>
      <c r="L26" s="85"/>
    </row>
    <row r="27" spans="2:12" ht="32.25" customHeight="1">
      <c r="B27" s="78"/>
      <c r="C27" s="78"/>
      <c r="D27" s="78"/>
      <c r="E27" s="78"/>
      <c r="F27" s="78"/>
      <c r="G27" s="78"/>
      <c r="H27" s="78"/>
      <c r="I27" s="34" t="s">
        <v>44</v>
      </c>
      <c r="J27" s="17" t="s">
        <v>45</v>
      </c>
      <c r="K27" s="35" t="s">
        <v>46</v>
      </c>
      <c r="L27" s="35" t="s">
        <v>47</v>
      </c>
    </row>
    <row r="29" spans="2:12">
      <c r="B29" s="4" t="s">
        <v>48</v>
      </c>
      <c r="C29" s="19" t="s">
        <v>30</v>
      </c>
      <c r="D29" s="19"/>
      <c r="E29" s="19"/>
      <c r="F29" s="23">
        <v>780</v>
      </c>
      <c r="G29" s="21">
        <f>780*55000</f>
        <v>42900000</v>
      </c>
      <c r="H29" s="26">
        <v>25</v>
      </c>
      <c r="I29" s="4">
        <v>59</v>
      </c>
      <c r="J29" s="4">
        <f>780-559</f>
        <v>221</v>
      </c>
      <c r="K29" s="1"/>
      <c r="L29" s="1"/>
    </row>
    <row r="30" spans="2:12">
      <c r="B30" s="4" t="s">
        <v>48</v>
      </c>
      <c r="C30" s="19"/>
      <c r="D30" s="19" t="s">
        <v>33</v>
      </c>
      <c r="E30" s="24"/>
      <c r="F30" s="23">
        <v>2420</v>
      </c>
      <c r="G30" s="21">
        <f>2420*65000</f>
        <v>157300000</v>
      </c>
      <c r="H30" s="26">
        <v>25</v>
      </c>
      <c r="I30" s="4">
        <v>350</v>
      </c>
      <c r="J30" s="4">
        <f>2420-350</f>
        <v>2070</v>
      </c>
      <c r="K30" s="1"/>
      <c r="L30" s="1"/>
    </row>
    <row r="31" spans="2:12">
      <c r="B31" s="4" t="s">
        <v>49</v>
      </c>
      <c r="C31" s="19"/>
      <c r="D31" s="19" t="s">
        <v>31</v>
      </c>
      <c r="E31" s="24"/>
      <c r="F31" s="25">
        <v>1200</v>
      </c>
      <c r="G31" s="21">
        <f>1200*70000</f>
        <v>84000000</v>
      </c>
      <c r="H31" s="26">
        <v>50</v>
      </c>
      <c r="I31" s="4"/>
      <c r="J31" s="4">
        <v>1200</v>
      </c>
      <c r="K31" s="1"/>
      <c r="L31" s="1"/>
    </row>
    <row r="32" spans="2:12">
      <c r="B32" s="4" t="s">
        <v>50</v>
      </c>
      <c r="C32" s="19" t="s">
        <v>30</v>
      </c>
      <c r="D32" s="19"/>
      <c r="E32" s="24"/>
      <c r="F32" s="25">
        <v>450</v>
      </c>
      <c r="G32" s="21">
        <f>450*95000</f>
        <v>42750000</v>
      </c>
      <c r="H32" s="26">
        <v>100</v>
      </c>
      <c r="I32" s="4"/>
      <c r="J32" s="4">
        <v>450</v>
      </c>
      <c r="K32" s="1"/>
      <c r="L32" s="1"/>
    </row>
    <row r="33" spans="2:12">
      <c r="B33" s="4"/>
      <c r="C33" s="19"/>
      <c r="D33" s="19"/>
      <c r="E33" s="24"/>
      <c r="F33" s="25"/>
      <c r="G33" s="21"/>
      <c r="H33" s="26"/>
      <c r="I33" s="4"/>
      <c r="J33" s="4"/>
      <c r="K33" s="1"/>
      <c r="L33" s="1"/>
    </row>
    <row r="34" spans="2:12">
      <c r="B34" s="4"/>
      <c r="C34" s="24"/>
      <c r="D34" s="24"/>
      <c r="E34" s="24"/>
      <c r="F34" s="25"/>
      <c r="G34" s="21"/>
      <c r="H34" s="26"/>
      <c r="I34" s="4"/>
      <c r="J34" s="4"/>
      <c r="K34" s="1"/>
      <c r="L34" s="1"/>
    </row>
    <row r="35" spans="2:12">
      <c r="B35" s="12" t="s">
        <v>51</v>
      </c>
      <c r="C35" s="19" t="s">
        <v>30</v>
      </c>
      <c r="D35" s="24"/>
      <c r="E35" s="24"/>
      <c r="F35" s="25">
        <v>25</v>
      </c>
      <c r="G35" s="22">
        <f>25*1200000</f>
        <v>30000000</v>
      </c>
      <c r="H35" s="26">
        <v>450</v>
      </c>
      <c r="I35" s="4"/>
      <c r="J35" s="4">
        <v>20</v>
      </c>
      <c r="K35" s="2">
        <v>5</v>
      </c>
      <c r="L35" s="1"/>
    </row>
    <row r="36" spans="2:12">
      <c r="B36" s="12" t="s">
        <v>52</v>
      </c>
      <c r="C36" s="24"/>
      <c r="D36" s="24"/>
      <c r="E36" s="24"/>
      <c r="F36" s="25"/>
      <c r="G36" s="22"/>
      <c r="H36" s="26"/>
      <c r="I36" s="4"/>
      <c r="J36" s="4"/>
      <c r="K36" s="1"/>
      <c r="L36" s="1"/>
    </row>
    <row r="37" spans="2:12" ht="15.75" thickBot="1">
      <c r="B37" s="70" t="s">
        <v>53</v>
      </c>
      <c r="C37" s="70"/>
      <c r="D37" s="70"/>
      <c r="E37" s="70"/>
      <c r="F37" s="36">
        <f>SUM(F29:F36)</f>
        <v>4875</v>
      </c>
      <c r="G37" s="37">
        <f>SUM(G27:G34)</f>
        <v>326950000</v>
      </c>
      <c r="H37" s="38">
        <f>SUM(H29:H36)</f>
        <v>650</v>
      </c>
      <c r="I37" s="38">
        <f t="shared" ref="I37:L37" si="0">SUM(I29:I36)</f>
        <v>409</v>
      </c>
      <c r="J37" s="38">
        <f t="shared" si="0"/>
        <v>3961</v>
      </c>
      <c r="K37" s="38">
        <f t="shared" si="0"/>
        <v>5</v>
      </c>
      <c r="L37" s="38">
        <f t="shared" si="0"/>
        <v>0</v>
      </c>
    </row>
    <row r="38" spans="2:12" ht="15.75" thickTop="1"/>
    <row r="39" spans="2:12">
      <c r="B39" s="27" t="s">
        <v>54</v>
      </c>
    </row>
    <row r="40" spans="2:12">
      <c r="B40" s="27"/>
    </row>
    <row r="41" spans="2:12">
      <c r="B41" t="s">
        <v>55</v>
      </c>
      <c r="D41" s="79">
        <f>+G37</f>
        <v>326950000</v>
      </c>
      <c r="E41" s="79"/>
      <c r="F41" s="79"/>
      <c r="G41" s="86" t="s">
        <v>56</v>
      </c>
      <c r="H41" s="86"/>
      <c r="I41" s="87"/>
      <c r="J41" s="79">
        <v>0</v>
      </c>
      <c r="K41" s="79"/>
      <c r="L41" s="79"/>
    </row>
    <row r="43" spans="2:12">
      <c r="B43" t="s">
        <v>57</v>
      </c>
      <c r="D43" s="79">
        <f>+D41-J41</f>
        <v>326950000</v>
      </c>
      <c r="E43" s="79"/>
      <c r="F43" s="79"/>
      <c r="G43" s="80" t="s">
        <v>58</v>
      </c>
      <c r="H43" s="81"/>
      <c r="I43" s="81"/>
      <c r="J43" s="82">
        <f>+D43*1.9/100</f>
        <v>6212050</v>
      </c>
      <c r="K43" s="83"/>
      <c r="L43" s="84"/>
    </row>
    <row r="45" spans="2:12">
      <c r="B45" s="27" t="s">
        <v>59</v>
      </c>
    </row>
    <row r="47" spans="2:12">
      <c r="B47" s="88" t="s">
        <v>60</v>
      </c>
      <c r="C47" s="88"/>
      <c r="D47" s="89" t="s">
        <v>61</v>
      </c>
      <c r="E47" s="89"/>
      <c r="F47" s="89"/>
      <c r="G47" s="89"/>
      <c r="H47" s="90" t="s">
        <v>62</v>
      </c>
      <c r="I47" s="90" t="s">
        <v>63</v>
      </c>
      <c r="J47" s="90" t="s">
        <v>64</v>
      </c>
      <c r="K47" s="90" t="s">
        <v>65</v>
      </c>
      <c r="L47" s="90" t="s">
        <v>66</v>
      </c>
    </row>
    <row r="48" spans="2:12">
      <c r="B48" s="88"/>
      <c r="C48" s="88"/>
      <c r="D48" s="29" t="s">
        <v>67</v>
      </c>
      <c r="E48" s="29" t="s">
        <v>68</v>
      </c>
      <c r="F48" s="29" t="s">
        <v>69</v>
      </c>
      <c r="G48" s="29" t="s">
        <v>70</v>
      </c>
      <c r="H48" s="90"/>
      <c r="I48" s="90"/>
      <c r="J48" s="90"/>
      <c r="K48" s="90"/>
      <c r="L48" s="90"/>
    </row>
    <row r="49" spans="2:12">
      <c r="B49" s="64" t="s">
        <v>71</v>
      </c>
      <c r="C49" s="64"/>
      <c r="D49" s="31">
        <v>5</v>
      </c>
      <c r="E49" s="31">
        <v>1</v>
      </c>
      <c r="F49" s="31">
        <v>5</v>
      </c>
      <c r="G49" s="31"/>
      <c r="H49" s="31">
        <v>9</v>
      </c>
      <c r="I49" s="31">
        <v>2</v>
      </c>
      <c r="J49" s="31">
        <v>11</v>
      </c>
      <c r="K49" s="31">
        <v>0</v>
      </c>
      <c r="L49" s="31">
        <v>0</v>
      </c>
    </row>
    <row r="50" spans="2:12">
      <c r="B50" s="64" t="s">
        <v>72</v>
      </c>
      <c r="C50" s="64"/>
      <c r="D50" s="31"/>
      <c r="E50" s="31"/>
      <c r="F50" s="31"/>
      <c r="G50" s="31">
        <v>1</v>
      </c>
      <c r="H50" s="31">
        <v>1</v>
      </c>
      <c r="I50" s="31">
        <v>0</v>
      </c>
      <c r="J50" s="31">
        <v>0</v>
      </c>
      <c r="K50" s="31">
        <v>1</v>
      </c>
      <c r="L50" s="31">
        <v>0</v>
      </c>
    </row>
    <row r="51" spans="2:12">
      <c r="B51" s="64" t="s">
        <v>73</v>
      </c>
      <c r="C51" s="64"/>
      <c r="D51" s="31">
        <v>10</v>
      </c>
      <c r="E51" s="31">
        <v>40</v>
      </c>
      <c r="F51" s="31"/>
      <c r="G51" s="31"/>
      <c r="H51" s="31">
        <v>50</v>
      </c>
      <c r="I51" s="31">
        <v>0</v>
      </c>
      <c r="J51" s="31">
        <v>40</v>
      </c>
      <c r="K51" s="31">
        <v>5</v>
      </c>
      <c r="L51" s="31">
        <v>5</v>
      </c>
    </row>
    <row r="52" spans="2:12">
      <c r="B52" s="64" t="s">
        <v>74</v>
      </c>
      <c r="C52" s="64"/>
      <c r="D52" s="31">
        <v>50</v>
      </c>
      <c r="E52" s="31"/>
      <c r="F52" s="31"/>
      <c r="G52" s="31"/>
      <c r="H52" s="31"/>
      <c r="I52" s="31">
        <v>50</v>
      </c>
      <c r="J52" s="31">
        <v>45</v>
      </c>
      <c r="K52" s="31">
        <v>5</v>
      </c>
      <c r="L52" s="31">
        <v>0</v>
      </c>
    </row>
    <row r="53" spans="2:12">
      <c r="B53" s="64" t="s">
        <v>75</v>
      </c>
      <c r="C53" s="64"/>
      <c r="D53" s="31">
        <v>10</v>
      </c>
      <c r="E53" s="31"/>
      <c r="F53" s="31"/>
      <c r="G53" s="31"/>
      <c r="H53" s="31">
        <v>5</v>
      </c>
      <c r="I53" s="31">
        <v>5</v>
      </c>
      <c r="J53" s="31">
        <v>8</v>
      </c>
      <c r="K53" s="31">
        <v>2</v>
      </c>
      <c r="L53" s="31"/>
    </row>
    <row r="54" spans="2:12">
      <c r="B54" s="64" t="s">
        <v>76</v>
      </c>
      <c r="C54" s="64"/>
      <c r="D54" s="31"/>
      <c r="E54" s="31"/>
      <c r="F54" s="31"/>
      <c r="G54" s="31"/>
      <c r="H54" s="31"/>
      <c r="I54" s="31"/>
      <c r="J54" s="31"/>
      <c r="K54" s="31"/>
      <c r="L54" s="31"/>
    </row>
    <row r="55" spans="2:12">
      <c r="B55" s="64"/>
      <c r="C55" s="64"/>
      <c r="D55" s="31"/>
      <c r="E55" s="31"/>
      <c r="F55" s="31"/>
      <c r="G55" s="31"/>
      <c r="H55" s="31"/>
      <c r="I55" s="31"/>
      <c r="J55" s="31"/>
      <c r="K55" s="31"/>
      <c r="L55" s="31"/>
    </row>
    <row r="57" spans="2:12">
      <c r="B57" s="27" t="s">
        <v>77</v>
      </c>
    </row>
    <row r="59" spans="2:12">
      <c r="B59" s="27" t="s">
        <v>78</v>
      </c>
    </row>
    <row r="61" spans="2:12">
      <c r="B61" s="39" t="s">
        <v>79</v>
      </c>
      <c r="C61" s="40" t="s">
        <v>80</v>
      </c>
      <c r="D61" s="3" t="s">
        <v>81</v>
      </c>
      <c r="E61" s="64" t="s">
        <v>82</v>
      </c>
      <c r="F61" s="64"/>
      <c r="G61" s="64"/>
      <c r="H61" s="1"/>
      <c r="I61" s="64" t="s">
        <v>83</v>
      </c>
      <c r="J61" s="64"/>
      <c r="K61" s="64" t="s">
        <v>84</v>
      </c>
      <c r="L61" s="64"/>
    </row>
    <row r="62" spans="2:12">
      <c r="B62" s="30" t="s">
        <v>85</v>
      </c>
      <c r="C62" s="14" t="s">
        <v>86</v>
      </c>
      <c r="D62" s="55">
        <v>44197</v>
      </c>
      <c r="E62" s="14" t="s">
        <v>6</v>
      </c>
      <c r="F62" s="92">
        <v>44926</v>
      </c>
      <c r="G62" s="63"/>
      <c r="H62" s="13" t="s">
        <v>87</v>
      </c>
      <c r="I62" s="93">
        <v>145650000</v>
      </c>
      <c r="J62" s="94"/>
      <c r="K62" s="13" t="s">
        <v>10</v>
      </c>
      <c r="L62" s="18">
        <v>44185</v>
      </c>
    </row>
    <row r="63" spans="2:12">
      <c r="B63" s="30" t="s">
        <v>11</v>
      </c>
      <c r="C63" s="56" t="s">
        <v>88</v>
      </c>
      <c r="D63" s="57"/>
      <c r="E63" s="57"/>
      <c r="F63" s="57"/>
      <c r="G63" s="57"/>
      <c r="H63" s="57"/>
      <c r="I63" s="57"/>
      <c r="J63" s="57"/>
      <c r="K63" s="57"/>
      <c r="L63" s="58"/>
    </row>
    <row r="64" spans="2:12">
      <c r="B64" s="30" t="s">
        <v>13</v>
      </c>
      <c r="C64" s="56" t="s">
        <v>89</v>
      </c>
      <c r="D64" s="57"/>
      <c r="E64" s="57"/>
      <c r="F64" s="57"/>
      <c r="G64" s="58"/>
      <c r="H64" s="14" t="s">
        <v>15</v>
      </c>
      <c r="I64" s="71" t="s">
        <v>90</v>
      </c>
      <c r="J64" s="72"/>
      <c r="K64" s="14" t="s">
        <v>16</v>
      </c>
      <c r="L64" s="1">
        <v>8</v>
      </c>
    </row>
    <row r="65" spans="2:12">
      <c r="B65" s="30" t="s">
        <v>17</v>
      </c>
      <c r="C65" s="59" t="s">
        <v>91</v>
      </c>
      <c r="D65" s="59"/>
      <c r="E65" s="59"/>
      <c r="F65" s="59"/>
      <c r="G65" s="59"/>
      <c r="H65" s="15" t="s">
        <v>19</v>
      </c>
      <c r="I65" s="73"/>
      <c r="J65" s="74"/>
      <c r="K65" s="74"/>
      <c r="L65" s="75"/>
    </row>
    <row r="67" spans="2:12">
      <c r="B67" s="91" t="s">
        <v>92</v>
      </c>
      <c r="C67" s="91" t="s">
        <v>93</v>
      </c>
      <c r="D67" s="89" t="s">
        <v>94</v>
      </c>
      <c r="E67" s="89"/>
      <c r="F67" s="89"/>
      <c r="G67" s="89"/>
      <c r="H67" s="89"/>
      <c r="I67" s="89"/>
      <c r="J67" s="89"/>
      <c r="K67" s="89"/>
      <c r="L67" s="89"/>
    </row>
    <row r="68" spans="2:12" ht="25.5">
      <c r="B68" s="91"/>
      <c r="C68" s="91"/>
      <c r="D68" s="42" t="s">
        <v>95</v>
      </c>
      <c r="E68" s="43" t="s">
        <v>96</v>
      </c>
      <c r="F68" s="43" t="s">
        <v>97</v>
      </c>
      <c r="G68" s="42" t="s">
        <v>98</v>
      </c>
      <c r="H68" s="43" t="s">
        <v>99</v>
      </c>
      <c r="I68" s="42" t="s">
        <v>76</v>
      </c>
      <c r="J68" s="42"/>
      <c r="K68" s="42"/>
      <c r="L68" s="42"/>
    </row>
    <row r="69" spans="2:12">
      <c r="B69" s="41" t="s">
        <v>100</v>
      </c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>
      <c r="B70" s="41" t="s">
        <v>101</v>
      </c>
      <c r="C70" s="2">
        <v>45</v>
      </c>
      <c r="D70" s="2" t="s">
        <v>102</v>
      </c>
      <c r="E70" s="2" t="s">
        <v>102</v>
      </c>
      <c r="F70" s="2"/>
      <c r="G70" s="2"/>
      <c r="H70" s="2" t="s">
        <v>102</v>
      </c>
      <c r="I70" s="2"/>
      <c r="J70" s="2"/>
      <c r="K70" s="2"/>
      <c r="L70" s="2"/>
    </row>
    <row r="71" spans="2:12">
      <c r="B71" s="41" t="s">
        <v>103</v>
      </c>
      <c r="C71" s="2">
        <v>65</v>
      </c>
      <c r="D71" s="2"/>
      <c r="E71" s="2" t="s">
        <v>102</v>
      </c>
      <c r="F71" s="2"/>
      <c r="G71" s="2" t="s">
        <v>102</v>
      </c>
      <c r="H71" s="2"/>
      <c r="I71" s="2"/>
      <c r="J71" s="2"/>
      <c r="K71" s="2"/>
      <c r="L71" s="2"/>
    </row>
    <row r="72" spans="2:12">
      <c r="B72" s="41" t="s">
        <v>104</v>
      </c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2:12">
      <c r="B73" s="41" t="s">
        <v>105</v>
      </c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2:12">
      <c r="B74" s="41" t="s">
        <v>106</v>
      </c>
      <c r="C74" s="2">
        <v>5</v>
      </c>
      <c r="D74" s="2" t="s">
        <v>102</v>
      </c>
      <c r="E74" s="2"/>
      <c r="F74" s="2"/>
      <c r="G74" s="2"/>
      <c r="H74" s="2"/>
      <c r="I74" s="2"/>
      <c r="J74" s="2"/>
      <c r="K74" s="2"/>
      <c r="L74" s="2"/>
    </row>
    <row r="75" spans="2:12">
      <c r="B75" s="41" t="s">
        <v>107</v>
      </c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2:12">
      <c r="B76" s="41" t="s">
        <v>108</v>
      </c>
      <c r="C76" s="2"/>
      <c r="D76" s="2"/>
      <c r="E76" s="2"/>
      <c r="F76" s="2"/>
      <c r="G76" s="2"/>
      <c r="H76" s="2"/>
      <c r="I76" s="2"/>
      <c r="J76" s="2"/>
      <c r="K76" s="2"/>
      <c r="L76" s="2"/>
    </row>
    <row r="78" spans="2:12">
      <c r="B78" s="44" t="s">
        <v>109</v>
      </c>
      <c r="C78" s="45"/>
      <c r="D78" s="45"/>
      <c r="E78" s="46"/>
      <c r="F78" s="46"/>
      <c r="G78" s="46"/>
      <c r="H78" s="46"/>
      <c r="I78" s="46"/>
      <c r="J78" s="46"/>
      <c r="K78" s="46"/>
      <c r="L78" s="47"/>
    </row>
    <row r="79" spans="2:12">
      <c r="B79" s="48"/>
      <c r="L79" s="49"/>
    </row>
    <row r="80" spans="2:12"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2"/>
    </row>
    <row r="83" spans="2:8">
      <c r="B83" s="53" t="s">
        <v>110</v>
      </c>
      <c r="H83" s="54" t="s">
        <v>111</v>
      </c>
    </row>
  </sheetData>
  <mergeCells count="70">
    <mergeCell ref="I61:J61"/>
    <mergeCell ref="K61:L61"/>
    <mergeCell ref="E61:G61"/>
    <mergeCell ref="B67:B68"/>
    <mergeCell ref="C67:C68"/>
    <mergeCell ref="D67:L67"/>
    <mergeCell ref="F62:G62"/>
    <mergeCell ref="I62:J62"/>
    <mergeCell ref="C63:L63"/>
    <mergeCell ref="C64:G64"/>
    <mergeCell ref="I64:J64"/>
    <mergeCell ref="C65:G65"/>
    <mergeCell ref="I65:L65"/>
    <mergeCell ref="J41:L41"/>
    <mergeCell ref="D41:F41"/>
    <mergeCell ref="B54:C54"/>
    <mergeCell ref="B55:C55"/>
    <mergeCell ref="B47:C48"/>
    <mergeCell ref="D47:G47"/>
    <mergeCell ref="L47:L48"/>
    <mergeCell ref="K47:K48"/>
    <mergeCell ref="J47:J48"/>
    <mergeCell ref="I47:I48"/>
    <mergeCell ref="H47:H48"/>
    <mergeCell ref="B49:C49"/>
    <mergeCell ref="B50:C50"/>
    <mergeCell ref="B51:C51"/>
    <mergeCell ref="B52:C52"/>
    <mergeCell ref="B53:C53"/>
    <mergeCell ref="D43:F43"/>
    <mergeCell ref="G43:I43"/>
    <mergeCell ref="J43:L43"/>
    <mergeCell ref="I20:K20"/>
    <mergeCell ref="B21:D21"/>
    <mergeCell ref="B22:D22"/>
    <mergeCell ref="F21:G21"/>
    <mergeCell ref="F22:G22"/>
    <mergeCell ref="I21:K21"/>
    <mergeCell ref="I22:K22"/>
    <mergeCell ref="G26:G27"/>
    <mergeCell ref="H26:H27"/>
    <mergeCell ref="I26:L26"/>
    <mergeCell ref="F26:F27"/>
    <mergeCell ref="G41:I41"/>
    <mergeCell ref="B5:L5"/>
    <mergeCell ref="F10:G10"/>
    <mergeCell ref="B37:E37"/>
    <mergeCell ref="B19:D19"/>
    <mergeCell ref="F19:G19"/>
    <mergeCell ref="I19:K19"/>
    <mergeCell ref="B20:D20"/>
    <mergeCell ref="I12:J12"/>
    <mergeCell ref="I13:L13"/>
    <mergeCell ref="I17:K17"/>
    <mergeCell ref="I16:J16"/>
    <mergeCell ref="I18:K18"/>
    <mergeCell ref="B26:B27"/>
    <mergeCell ref="C26:C27"/>
    <mergeCell ref="D26:D27"/>
    <mergeCell ref="E26:E27"/>
    <mergeCell ref="F18:G18"/>
    <mergeCell ref="C16:E16"/>
    <mergeCell ref="B17:D17"/>
    <mergeCell ref="B18:D18"/>
    <mergeCell ref="F20:G20"/>
    <mergeCell ref="C11:L11"/>
    <mergeCell ref="C12:G12"/>
    <mergeCell ref="C13:G13"/>
    <mergeCell ref="F17:G17"/>
    <mergeCell ref="I10:J10"/>
  </mergeCells>
  <hyperlinks>
    <hyperlink ref="I13" r:id="rId1" xr:uid="{00000000-0004-0000-0000-000000000000}"/>
  </hyperlinks>
  <pageMargins left="0.7" right="0.7" top="0.75" bottom="0.75" header="0.3" footer="0.3"/>
  <pageSetup paperSize="9"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E2010EA0BB5C643819C4368BB7A7771" ma:contentTypeVersion="4" ma:contentTypeDescription="Crear nuevo documento." ma:contentTypeScope="" ma:versionID="2522e27776ffa98e7d065a2fe60fd6af">
  <xsd:schema xmlns:xsd="http://www.w3.org/2001/XMLSchema" xmlns:xs="http://www.w3.org/2001/XMLSchema" xmlns:p="http://schemas.microsoft.com/office/2006/metadata/properties" xmlns:ns2="c2e2303b-9a1c-4475-afed-ce95cdcce222" targetNamespace="http://schemas.microsoft.com/office/2006/metadata/properties" ma:root="true" ma:fieldsID="460bd84868a763182870449793087ef0" ns2:_="">
    <xsd:import namespace="c2e2303b-9a1c-4475-afed-ce95cdcce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2303b-9a1c-4475-afed-ce95cdcce2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93D90E-901C-4DAE-8D8D-4220B82B4E85}"/>
</file>

<file path=customXml/itemProps2.xml><?xml version="1.0" encoding="utf-8"?>
<ds:datastoreItem xmlns:ds="http://schemas.openxmlformats.org/officeDocument/2006/customXml" ds:itemID="{3178D0FC-5073-4C40-AD37-A60F81505BEB}"/>
</file>

<file path=customXml/itemProps3.xml><?xml version="1.0" encoding="utf-8"?>
<ds:datastoreItem xmlns:ds="http://schemas.openxmlformats.org/officeDocument/2006/customXml" ds:itemID="{99FC7AE7-F560-4904-AA47-15537E73EB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Camilo Alfredo Bustamante Gómez</cp:lastModifiedBy>
  <cp:revision/>
  <dcterms:created xsi:type="dcterms:W3CDTF">2024-04-09T17:17:36Z</dcterms:created>
  <dcterms:modified xsi:type="dcterms:W3CDTF">2024-10-18T19:55:10Z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0x0101003E2010EA0BB5C643819C4368BB7A7771</vt:lpwstr>
  </property>
</Properties>
</file>